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8552" windowHeight="11508" activeTab="5"/>
  </bookViews>
  <sheets>
    <sheet name="E1" sheetId="1" r:id="rId1"/>
    <sheet name="E2" sheetId="2" r:id="rId2"/>
    <sheet name="E3" sheetId="3" r:id="rId3"/>
    <sheet name="E4" sheetId="4" r:id="rId4"/>
    <sheet name="E5" sheetId="5" r:id="rId5"/>
    <sheet name="E6" sheetId="6" r:id="rId6"/>
  </sheets>
  <definedNames/>
  <calcPr fullCalcOnLoad="1"/>
</workbook>
</file>

<file path=xl/sharedStrings.xml><?xml version="1.0" encoding="utf-8"?>
<sst xmlns="http://schemas.openxmlformats.org/spreadsheetml/2006/main" count="150" uniqueCount="26">
  <si>
    <t>Steady Inflow Rate To Borehole</t>
  </si>
  <si>
    <t>cfs</t>
  </si>
  <si>
    <t>Radius of Influence of Borehole</t>
  </si>
  <si>
    <t>ft</t>
  </si>
  <si>
    <t>Description</t>
  </si>
  <si>
    <t>Radius of Borehole</t>
  </si>
  <si>
    <t>Total Depth of Borehole</t>
  </si>
  <si>
    <r>
      <t>Q</t>
    </r>
    <r>
      <rPr>
        <vertAlign val="subscript"/>
        <sz val="10"/>
        <rFont val="Arial"/>
        <family val="2"/>
      </rPr>
      <t>p</t>
    </r>
  </si>
  <si>
    <r>
      <t>r</t>
    </r>
    <r>
      <rPr>
        <vertAlign val="subscript"/>
        <sz val="10"/>
        <rFont val="Arial"/>
        <family val="2"/>
      </rPr>
      <t>e</t>
    </r>
  </si>
  <si>
    <r>
      <t>r</t>
    </r>
    <r>
      <rPr>
        <vertAlign val="subscript"/>
        <sz val="10"/>
        <rFont val="Arial"/>
        <family val="2"/>
      </rPr>
      <t>w</t>
    </r>
  </si>
  <si>
    <r>
      <t>h</t>
    </r>
    <r>
      <rPr>
        <vertAlign val="subscript"/>
        <sz val="10"/>
        <rFont val="Arial"/>
        <family val="2"/>
      </rPr>
      <t>e</t>
    </r>
  </si>
  <si>
    <r>
      <t>h</t>
    </r>
    <r>
      <rPr>
        <vertAlign val="subscript"/>
        <sz val="10"/>
        <rFont val="Arial"/>
        <family val="2"/>
      </rPr>
      <t>w</t>
    </r>
  </si>
  <si>
    <t>Units</t>
  </si>
  <si>
    <t>Value</t>
  </si>
  <si>
    <t>Hydraulic Conductivity</t>
  </si>
  <si>
    <t>K</t>
  </si>
  <si>
    <t>ft/sec</t>
  </si>
  <si>
    <t>ft/day</t>
  </si>
  <si>
    <t>Parameter</t>
  </si>
  <si>
    <t>ECS Borehole E-1</t>
  </si>
  <si>
    <t>ECS Borehole E-2</t>
  </si>
  <si>
    <t>ECS Borehole E-3</t>
  </si>
  <si>
    <t>Depth of Borehole Below Water Table</t>
  </si>
  <si>
    <t>ECS Borehole E-4</t>
  </si>
  <si>
    <t>ECS Borehole E-5</t>
  </si>
  <si>
    <t>ECS Borehole E-6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</si>
</sst>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64" fontId="3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10</xdr:row>
      <xdr:rowOff>19050</xdr:rowOff>
    </xdr:from>
    <xdr:to>
      <xdr:col>10</xdr:col>
      <xdr:colOff>180975</xdr:colOff>
      <xdr:row>69</xdr:row>
      <xdr:rowOff>123825</xdr:rowOff>
    </xdr:to>
    <xdr:pic>
      <xdr:nvPicPr>
        <xdr:cNvPr id="1" name="Picture 1" descr="Pages from SJ93-SP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7696200" cy="96583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10</xdr:row>
      <xdr:rowOff>19050</xdr:rowOff>
    </xdr:from>
    <xdr:to>
      <xdr:col>4</xdr:col>
      <xdr:colOff>523875</xdr:colOff>
      <xdr:row>60</xdr:row>
      <xdr:rowOff>28575</xdr:rowOff>
    </xdr:to>
    <xdr:pic>
      <xdr:nvPicPr>
        <xdr:cNvPr id="1" name="Picture 1" descr="Pages from SJ93-SP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4381500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10</xdr:row>
      <xdr:rowOff>19050</xdr:rowOff>
    </xdr:from>
    <xdr:to>
      <xdr:col>10</xdr:col>
      <xdr:colOff>180975</xdr:colOff>
      <xdr:row>69</xdr:row>
      <xdr:rowOff>123825</xdr:rowOff>
    </xdr:to>
    <xdr:pic>
      <xdr:nvPicPr>
        <xdr:cNvPr id="2" name="Picture 1" descr="Pages from SJ93-SP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769620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10</xdr:row>
      <xdr:rowOff>19050</xdr:rowOff>
    </xdr:from>
    <xdr:to>
      <xdr:col>10</xdr:col>
      <xdr:colOff>180975</xdr:colOff>
      <xdr:row>69</xdr:row>
      <xdr:rowOff>123825</xdr:rowOff>
    </xdr:to>
    <xdr:pic>
      <xdr:nvPicPr>
        <xdr:cNvPr id="1" name="Picture 1" descr="Pages from SJ93-SP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769620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10</xdr:row>
      <xdr:rowOff>19050</xdr:rowOff>
    </xdr:from>
    <xdr:to>
      <xdr:col>10</xdr:col>
      <xdr:colOff>180975</xdr:colOff>
      <xdr:row>69</xdr:row>
      <xdr:rowOff>123825</xdr:rowOff>
    </xdr:to>
    <xdr:pic>
      <xdr:nvPicPr>
        <xdr:cNvPr id="1" name="Picture 1" descr="Pages from SJ93-SP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769620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10</xdr:row>
      <xdr:rowOff>19050</xdr:rowOff>
    </xdr:from>
    <xdr:to>
      <xdr:col>10</xdr:col>
      <xdr:colOff>180975</xdr:colOff>
      <xdr:row>69</xdr:row>
      <xdr:rowOff>123825</xdr:rowOff>
    </xdr:to>
    <xdr:pic>
      <xdr:nvPicPr>
        <xdr:cNvPr id="1" name="Picture 1" descr="Pages from SJ93-SP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769620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10</xdr:row>
      <xdr:rowOff>19050</xdr:rowOff>
    </xdr:from>
    <xdr:to>
      <xdr:col>10</xdr:col>
      <xdr:colOff>180975</xdr:colOff>
      <xdr:row>69</xdr:row>
      <xdr:rowOff>123825</xdr:rowOff>
    </xdr:to>
    <xdr:pic>
      <xdr:nvPicPr>
        <xdr:cNvPr id="1" name="Picture 1" descr="Pages from SJ93-SP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1781175"/>
          <a:ext cx="769620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36.7109375" style="0" customWidth="1"/>
    <col min="12" max="12" width="8.28125" style="0" customWidth="1"/>
  </cols>
  <sheetData>
    <row r="1" ht="12.75">
      <c r="B1" t="s">
        <v>19</v>
      </c>
    </row>
    <row r="2" spans="2:5" ht="12.75">
      <c r="B2" s="2" t="s">
        <v>4</v>
      </c>
      <c r="C2" s="2" t="s">
        <v>18</v>
      </c>
      <c r="D2" s="2" t="s">
        <v>12</v>
      </c>
      <c r="E2" s="2" t="s">
        <v>13</v>
      </c>
    </row>
    <row r="3" spans="2:5" ht="15">
      <c r="B3" s="3" t="s">
        <v>0</v>
      </c>
      <c r="C3" s="3" t="s">
        <v>7</v>
      </c>
      <c r="D3" s="3" t="s">
        <v>1</v>
      </c>
      <c r="E3" s="3">
        <v>0.003676</v>
      </c>
    </row>
    <row r="4" spans="2:5" ht="15">
      <c r="B4" s="3" t="s">
        <v>2</v>
      </c>
      <c r="C4" s="3" t="s">
        <v>8</v>
      </c>
      <c r="D4" s="3" t="s">
        <v>3</v>
      </c>
      <c r="E4" s="3">
        <v>15</v>
      </c>
    </row>
    <row r="5" spans="2:5" ht="15">
      <c r="B5" s="3" t="s">
        <v>5</v>
      </c>
      <c r="C5" s="3" t="s">
        <v>9</v>
      </c>
      <c r="D5" s="3" t="s">
        <v>3</v>
      </c>
      <c r="E5" s="3">
        <v>0.35</v>
      </c>
    </row>
    <row r="6" spans="2:5" ht="15">
      <c r="B6" s="3" t="s">
        <v>22</v>
      </c>
      <c r="C6" s="3" t="s">
        <v>10</v>
      </c>
      <c r="D6" s="3" t="s">
        <v>3</v>
      </c>
      <c r="E6" s="3">
        <v>3</v>
      </c>
    </row>
    <row r="7" spans="2:5" ht="15">
      <c r="B7" s="4" t="s">
        <v>6</v>
      </c>
      <c r="C7" s="4" t="s">
        <v>11</v>
      </c>
      <c r="D7" s="4" t="s">
        <v>3</v>
      </c>
      <c r="E7" s="4">
        <v>6</v>
      </c>
    </row>
    <row r="8" spans="2:5" ht="12.75">
      <c r="B8" s="5" t="s">
        <v>14</v>
      </c>
      <c r="C8" s="3" t="s">
        <v>15</v>
      </c>
      <c r="D8" s="3" t="s">
        <v>16</v>
      </c>
      <c r="E8" s="7">
        <f>(E3*LN(E4/E5))/(PI()*(E7^2-E6^2))</f>
        <v>0.00016285604612778688</v>
      </c>
    </row>
    <row r="9" spans="2:5" ht="12.75">
      <c r="B9" s="6"/>
      <c r="C9" s="3" t="s">
        <v>15</v>
      </c>
      <c r="D9" s="3" t="s">
        <v>17</v>
      </c>
      <c r="E9" s="8">
        <f>E8*86400</f>
        <v>14.070762385440787</v>
      </c>
    </row>
    <row r="43" ht="12.75">
      <c r="E43" s="1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36.7109375" style="0" customWidth="1"/>
    <col min="12" max="12" width="8.28125" style="0" customWidth="1"/>
  </cols>
  <sheetData>
    <row r="1" ht="12.75">
      <c r="B1" t="s">
        <v>20</v>
      </c>
    </row>
    <row r="2" spans="2:5" ht="12.75">
      <c r="B2" s="2" t="s">
        <v>4</v>
      </c>
      <c r="C2" s="2" t="s">
        <v>18</v>
      </c>
      <c r="D2" s="2" t="s">
        <v>12</v>
      </c>
      <c r="E2" s="2" t="s">
        <v>13</v>
      </c>
    </row>
    <row r="3" spans="2:5" ht="15">
      <c r="B3" s="3" t="s">
        <v>0</v>
      </c>
      <c r="C3" s="3" t="s">
        <v>7</v>
      </c>
      <c r="D3" s="3" t="s">
        <v>1</v>
      </c>
      <c r="E3" s="3">
        <v>0.00913486175166544</v>
      </c>
    </row>
    <row r="4" spans="2:5" ht="15">
      <c r="B4" s="3" t="s">
        <v>2</v>
      </c>
      <c r="C4" s="3" t="s">
        <v>8</v>
      </c>
      <c r="D4" s="3" t="s">
        <v>3</v>
      </c>
      <c r="E4" s="3">
        <v>15</v>
      </c>
    </row>
    <row r="5" spans="2:5" ht="15">
      <c r="B5" s="3" t="s">
        <v>5</v>
      </c>
      <c r="C5" s="3" t="s">
        <v>9</v>
      </c>
      <c r="D5" s="3" t="s">
        <v>3</v>
      </c>
      <c r="E5" s="3">
        <v>0.35</v>
      </c>
    </row>
    <row r="6" spans="2:5" ht="15">
      <c r="B6" s="3" t="s">
        <v>22</v>
      </c>
      <c r="C6" s="3" t="s">
        <v>10</v>
      </c>
      <c r="D6" s="3" t="s">
        <v>3</v>
      </c>
      <c r="E6" s="3">
        <v>2.2</v>
      </c>
    </row>
    <row r="7" spans="2:5" ht="15">
      <c r="B7" s="4" t="s">
        <v>6</v>
      </c>
      <c r="C7" s="4" t="s">
        <v>11</v>
      </c>
      <c r="D7" s="4" t="s">
        <v>3</v>
      </c>
      <c r="E7" s="4">
        <v>6</v>
      </c>
    </row>
    <row r="8" spans="2:5" ht="12.75">
      <c r="B8" s="5" t="s">
        <v>14</v>
      </c>
      <c r="C8" s="3" t="s">
        <v>15</v>
      </c>
      <c r="D8" s="3" t="s">
        <v>16</v>
      </c>
      <c r="E8" s="7">
        <f>(E3*LN(E4/E5))/(PI()*(E7^2-E6^2))</f>
        <v>0.00035066843742714545</v>
      </c>
    </row>
    <row r="9" spans="2:5" ht="12.75">
      <c r="B9" s="6"/>
      <c r="C9" s="3" t="s">
        <v>15</v>
      </c>
      <c r="D9" s="3" t="s">
        <v>17</v>
      </c>
      <c r="E9" s="8">
        <f>E8*86400</f>
        <v>30.297752993705366</v>
      </c>
    </row>
    <row r="43" ht="12.75">
      <c r="E43" s="1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1">
      <selection activeCell="L20" sqref="L20:L21"/>
    </sheetView>
  </sheetViews>
  <sheetFormatPr defaultColWidth="9.140625" defaultRowHeight="12.75"/>
  <cols>
    <col min="2" max="2" width="36.7109375" style="0" customWidth="1"/>
    <col min="12" max="12" width="8.28125" style="0" customWidth="1"/>
  </cols>
  <sheetData>
    <row r="1" ht="12.75">
      <c r="B1" t="s">
        <v>21</v>
      </c>
    </row>
    <row r="2" spans="2:5" ht="12.75">
      <c r="B2" s="2" t="s">
        <v>4</v>
      </c>
      <c r="C2" s="2" t="s">
        <v>18</v>
      </c>
      <c r="D2" s="2" t="s">
        <v>12</v>
      </c>
      <c r="E2" s="2" t="s">
        <v>13</v>
      </c>
    </row>
    <row r="3" spans="2:5" ht="15">
      <c r="B3" s="3" t="s">
        <v>0</v>
      </c>
      <c r="C3" s="3" t="s">
        <v>7</v>
      </c>
      <c r="D3" s="3" t="s">
        <v>1</v>
      </c>
      <c r="E3" s="3">
        <f>(20.5/7.4805)/600</f>
        <v>0.0045674308758327205</v>
      </c>
    </row>
    <row r="4" spans="2:5" ht="15">
      <c r="B4" s="3" t="s">
        <v>2</v>
      </c>
      <c r="C4" s="3" t="s">
        <v>8</v>
      </c>
      <c r="D4" s="3" t="s">
        <v>3</v>
      </c>
      <c r="E4" s="3">
        <v>20</v>
      </c>
    </row>
    <row r="5" spans="2:5" ht="15">
      <c r="B5" s="3" t="s">
        <v>5</v>
      </c>
      <c r="C5" s="3" t="s">
        <v>9</v>
      </c>
      <c r="D5" s="3" t="s">
        <v>3</v>
      </c>
      <c r="E5" s="3">
        <f>0.7/2</f>
        <v>0.35</v>
      </c>
    </row>
    <row r="6" spans="2:5" ht="15">
      <c r="B6" s="3" t="s">
        <v>22</v>
      </c>
      <c r="C6" s="3" t="s">
        <v>10</v>
      </c>
      <c r="D6" s="3" t="s">
        <v>3</v>
      </c>
      <c r="E6" s="3">
        <v>3.5</v>
      </c>
    </row>
    <row r="7" spans="2:5" ht="15">
      <c r="B7" s="4" t="s">
        <v>6</v>
      </c>
      <c r="C7" s="4" t="s">
        <v>11</v>
      </c>
      <c r="D7" s="4" t="s">
        <v>3</v>
      </c>
      <c r="E7" s="4">
        <v>6</v>
      </c>
    </row>
    <row r="8" spans="2:5" ht="12.75">
      <c r="B8" s="5" t="s">
        <v>14</v>
      </c>
      <c r="C8" s="3" t="s">
        <v>15</v>
      </c>
      <c r="D8" s="3" t="s">
        <v>16</v>
      </c>
      <c r="E8" s="7">
        <f>(E3*LN(E4/E5))/(PI()*(E7^2-E6^2))</f>
        <v>0.0002476489790872579</v>
      </c>
    </row>
    <row r="9" spans="2:5" ht="12.75">
      <c r="B9" s="6"/>
      <c r="C9" s="3" t="s">
        <v>15</v>
      </c>
      <c r="D9" s="3" t="s">
        <v>17</v>
      </c>
      <c r="E9" s="8">
        <f>E8*86400</f>
        <v>21.39687179313908</v>
      </c>
    </row>
    <row r="43" ht="12.75">
      <c r="E4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1">
      <selection activeCell="M16" sqref="M16:M17"/>
    </sheetView>
  </sheetViews>
  <sheetFormatPr defaultColWidth="9.140625" defaultRowHeight="12.75"/>
  <cols>
    <col min="2" max="2" width="36.7109375" style="0" customWidth="1"/>
    <col min="12" max="12" width="8.28125" style="0" customWidth="1"/>
  </cols>
  <sheetData>
    <row r="1" ht="12.75">
      <c r="B1" t="s">
        <v>23</v>
      </c>
    </row>
    <row r="2" spans="2:5" ht="12.75">
      <c r="B2" s="2" t="s">
        <v>4</v>
      </c>
      <c r="C2" s="2" t="s">
        <v>18</v>
      </c>
      <c r="D2" s="2" t="s">
        <v>12</v>
      </c>
      <c r="E2" s="2" t="s">
        <v>13</v>
      </c>
    </row>
    <row r="3" spans="2:5" ht="15">
      <c r="B3" s="3" t="s">
        <v>0</v>
      </c>
      <c r="C3" s="3" t="s">
        <v>7</v>
      </c>
      <c r="D3" s="3" t="s">
        <v>1</v>
      </c>
      <c r="E3" s="3">
        <f>(20/7.4805)/600</f>
        <v>0.00445603012276363</v>
      </c>
    </row>
    <row r="4" spans="2:5" ht="15">
      <c r="B4" s="3" t="s">
        <v>2</v>
      </c>
      <c r="C4" s="3" t="s">
        <v>8</v>
      </c>
      <c r="D4" s="3" t="s">
        <v>3</v>
      </c>
      <c r="E4" s="3">
        <v>20</v>
      </c>
    </row>
    <row r="5" spans="2:5" ht="15">
      <c r="B5" s="3" t="s">
        <v>5</v>
      </c>
      <c r="C5" s="3" t="s">
        <v>9</v>
      </c>
      <c r="D5" s="3" t="s">
        <v>3</v>
      </c>
      <c r="E5" s="3">
        <f>0.7/2</f>
        <v>0.35</v>
      </c>
    </row>
    <row r="6" spans="2:5" ht="15">
      <c r="B6" s="3" t="s">
        <v>22</v>
      </c>
      <c r="C6" s="3" t="s">
        <v>10</v>
      </c>
      <c r="D6" s="3" t="s">
        <v>3</v>
      </c>
      <c r="E6" s="3">
        <v>3.2</v>
      </c>
    </row>
    <row r="7" spans="2:5" ht="15">
      <c r="B7" s="4" t="s">
        <v>6</v>
      </c>
      <c r="C7" s="4" t="s">
        <v>11</v>
      </c>
      <c r="D7" s="4" t="s">
        <v>3</v>
      </c>
      <c r="E7" s="4">
        <v>6</v>
      </c>
    </row>
    <row r="8" spans="2:5" ht="12.75">
      <c r="B8" s="5" t="s">
        <v>14</v>
      </c>
      <c r="C8" s="3" t="s">
        <v>15</v>
      </c>
      <c r="D8" s="3" t="s">
        <v>16</v>
      </c>
      <c r="E8" s="7">
        <f>(E3*LN(E4/E5))/(PI()*(E7^2-E6^2))</f>
        <v>0.00022275652375861138</v>
      </c>
    </row>
    <row r="9" spans="2:5" ht="12.75">
      <c r="B9" s="6"/>
      <c r="C9" s="3" t="s">
        <v>15</v>
      </c>
      <c r="D9" s="3" t="s">
        <v>17</v>
      </c>
      <c r="E9" s="8">
        <f>E8*86400</f>
        <v>19.246163652744023</v>
      </c>
    </row>
    <row r="43" ht="12.75">
      <c r="E4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3"/>
  <sheetViews>
    <sheetView zoomScalePageLayoutView="0" workbookViewId="0" topLeftCell="A1">
      <selection activeCell="M25" sqref="M25"/>
    </sheetView>
  </sheetViews>
  <sheetFormatPr defaultColWidth="9.140625" defaultRowHeight="12.75"/>
  <cols>
    <col min="2" max="2" width="36.7109375" style="0" customWidth="1"/>
    <col min="12" max="12" width="8.28125" style="0" customWidth="1"/>
  </cols>
  <sheetData>
    <row r="1" ht="12.75">
      <c r="B1" t="s">
        <v>24</v>
      </c>
    </row>
    <row r="2" spans="2:5" ht="12.75">
      <c r="B2" s="2" t="s">
        <v>4</v>
      </c>
      <c r="C2" s="2" t="s">
        <v>18</v>
      </c>
      <c r="D2" s="2" t="s">
        <v>12</v>
      </c>
      <c r="E2" s="2" t="s">
        <v>13</v>
      </c>
    </row>
    <row r="3" spans="2:5" ht="15">
      <c r="B3" s="3" t="s">
        <v>0</v>
      </c>
      <c r="C3" s="3" t="s">
        <v>7</v>
      </c>
      <c r="D3" s="3" t="s">
        <v>1</v>
      </c>
      <c r="E3" s="3">
        <f>(61/7.4805)/600</f>
        <v>0.013590891874429072</v>
      </c>
    </row>
    <row r="4" spans="2:5" ht="15">
      <c r="B4" s="3" t="s">
        <v>2</v>
      </c>
      <c r="C4" s="3" t="s">
        <v>8</v>
      </c>
      <c r="D4" s="3" t="s">
        <v>3</v>
      </c>
      <c r="E4" s="3">
        <v>20</v>
      </c>
    </row>
    <row r="5" spans="2:5" ht="15">
      <c r="B5" s="3" t="s">
        <v>5</v>
      </c>
      <c r="C5" s="3" t="s">
        <v>9</v>
      </c>
      <c r="D5" s="3" t="s">
        <v>3</v>
      </c>
      <c r="E5" s="3">
        <f>0.7/2</f>
        <v>0.35</v>
      </c>
    </row>
    <row r="6" spans="2:5" ht="15">
      <c r="B6" s="3" t="s">
        <v>22</v>
      </c>
      <c r="C6" s="3" t="s">
        <v>10</v>
      </c>
      <c r="D6" s="3" t="s">
        <v>3</v>
      </c>
      <c r="E6" s="3">
        <v>1.9</v>
      </c>
    </row>
    <row r="7" spans="2:5" ht="15">
      <c r="B7" s="4" t="s">
        <v>6</v>
      </c>
      <c r="C7" s="4" t="s">
        <v>11</v>
      </c>
      <c r="D7" s="4" t="s">
        <v>3</v>
      </c>
      <c r="E7" s="4">
        <v>6</v>
      </c>
    </row>
    <row r="8" spans="2:5" ht="12.75">
      <c r="B8" s="5" t="s">
        <v>14</v>
      </c>
      <c r="C8" s="3" t="s">
        <v>15</v>
      </c>
      <c r="D8" s="3" t="s">
        <v>16</v>
      </c>
      <c r="E8" s="7">
        <f>(E3*LN(E4/E5))/(PI()*(E7^2-E6^2))</f>
        <v>0.0005403375905732196</v>
      </c>
    </row>
    <row r="9" spans="2:5" ht="12.75">
      <c r="B9" s="6"/>
      <c r="C9" s="3" t="s">
        <v>15</v>
      </c>
      <c r="D9" s="3" t="s">
        <v>17</v>
      </c>
      <c r="E9" s="8">
        <f>E8*86400</f>
        <v>46.68516782552617</v>
      </c>
    </row>
    <row r="43" ht="12.75">
      <c r="E4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36.7109375" style="0" customWidth="1"/>
    <col min="12" max="12" width="8.28125" style="0" customWidth="1"/>
  </cols>
  <sheetData>
    <row r="1" ht="12.75">
      <c r="B1" t="s">
        <v>25</v>
      </c>
    </row>
    <row r="2" spans="2:5" ht="12.75">
      <c r="B2" s="2" t="s">
        <v>4</v>
      </c>
      <c r="C2" s="2" t="s">
        <v>18</v>
      </c>
      <c r="D2" s="2" t="s">
        <v>12</v>
      </c>
      <c r="E2" s="2" t="s">
        <v>13</v>
      </c>
    </row>
    <row r="3" spans="2:5" ht="15">
      <c r="B3" s="3" t="s">
        <v>0</v>
      </c>
      <c r="C3" s="3" t="s">
        <v>7</v>
      </c>
      <c r="D3" s="3" t="s">
        <v>1</v>
      </c>
      <c r="E3" s="3">
        <f>(17/7.4805)/600</f>
        <v>0.0037876256043490853</v>
      </c>
    </row>
    <row r="4" spans="2:5" ht="15">
      <c r="B4" s="3" t="s">
        <v>2</v>
      </c>
      <c r="C4" s="3" t="s">
        <v>8</v>
      </c>
      <c r="D4" s="3" t="s">
        <v>3</v>
      </c>
      <c r="E4" s="3">
        <v>20</v>
      </c>
    </row>
    <row r="5" spans="2:5" ht="15">
      <c r="B5" s="3" t="s">
        <v>5</v>
      </c>
      <c r="C5" s="3" t="s">
        <v>9</v>
      </c>
      <c r="D5" s="3" t="s">
        <v>3</v>
      </c>
      <c r="E5" s="3">
        <f>0.7/2</f>
        <v>0.35</v>
      </c>
    </row>
    <row r="6" spans="2:5" ht="15">
      <c r="B6" s="3" t="s">
        <v>22</v>
      </c>
      <c r="C6" s="3" t="s">
        <v>10</v>
      </c>
      <c r="D6" s="3" t="s">
        <v>3</v>
      </c>
      <c r="E6" s="3">
        <v>2.7</v>
      </c>
    </row>
    <row r="7" spans="2:5" ht="15">
      <c r="B7" s="4" t="s">
        <v>6</v>
      </c>
      <c r="C7" s="4" t="s">
        <v>11</v>
      </c>
      <c r="D7" s="4" t="s">
        <v>3</v>
      </c>
      <c r="E7" s="4">
        <v>6</v>
      </c>
    </row>
    <row r="8" spans="2:5" ht="12.75">
      <c r="B8" s="5" t="s">
        <v>14</v>
      </c>
      <c r="C8" s="3" t="s">
        <v>15</v>
      </c>
      <c r="D8" s="3" t="s">
        <v>16</v>
      </c>
      <c r="E8" s="7">
        <f>(E3*LN(E4/E5))/(PI()*(E7^2-E6^2))</f>
        <v>0.00016988773403756724</v>
      </c>
    </row>
    <row r="9" spans="2:5" ht="12.75">
      <c r="B9" s="6"/>
      <c r="C9" s="3" t="s">
        <v>15</v>
      </c>
      <c r="D9" s="3" t="s">
        <v>17</v>
      </c>
      <c r="E9" s="8">
        <f>E8*86400</f>
        <v>14.67830022084581</v>
      </c>
    </row>
    <row r="43" ht="12.75">
      <c r="E43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Deve Seereeram</cp:lastModifiedBy>
  <dcterms:created xsi:type="dcterms:W3CDTF">2009-09-20T16:57:52Z</dcterms:created>
  <dcterms:modified xsi:type="dcterms:W3CDTF">2009-09-20T20:14:48Z</dcterms:modified>
  <cp:category/>
  <cp:version/>
  <cp:contentType/>
  <cp:contentStatus/>
</cp:coreProperties>
</file>