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3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<sst xmlns="http://schemas.openxmlformats.org/spreadsheetml/2006/main" count="25" uniqueCount="21">
  <si>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% Saturated thickness</t>
  </si>
  <si>
    <t>(includes seepage forces)</t>
  </si>
  <si>
    <t>Computed factor of safety</t>
  </si>
  <si>
    <t>deg.</t>
  </si>
  <si>
    <t>Effective/Buoyant Unit Weight</t>
  </si>
  <si>
    <t>Hydraulic Gradient</t>
  </si>
  <si>
    <t>Inter-particle friction angle</t>
  </si>
  <si>
    <t>Moist unit weight</t>
  </si>
  <si>
    <t>pcf</t>
  </si>
  <si>
    <t>Required minimum factor of safety</t>
  </si>
  <si>
    <t>Saturated unit weight</t>
  </si>
  <si>
    <t>Slope (Horiz/Vert)</t>
  </si>
  <si>
    <t>Slope Angle</t>
  </si>
  <si>
    <t xml:space="preserve">SLOPE STABILITY ANALYSIS </t>
  </si>
  <si>
    <t>Unit weight of water</t>
  </si>
  <si>
    <t>Slope Stability Analysis For Outside Slope of Recharge Trench Berm</t>
  </si>
  <si>
    <t xml:space="preserve">INFINITE SLOPE THEORY WITH SEEPAGE FORCES </t>
  </si>
  <si>
    <t>Project Name</t>
  </si>
  <si>
    <t>Input Data</t>
  </si>
  <si>
    <t>Intermediate Calcs</t>
  </si>
  <si>
    <t>Answer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</si>
</sst>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"/>
  </numFmts>
  <fonts count="2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CG Times (WN)"/>
      <family val="0"/>
    </font>
    <font>
      <sz val="12"/>
      <name val="CG Times (WN)"/>
      <family val="0"/>
    </font>
    <font>
      <b/>
      <sz val="11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double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9" fillId="13" borderId="0" applyNumberFormat="0" applyBorder="0" applyAlignment="0" applyProtection="0"/>
    <xf numFmtId="0" fontId="13" fillId="3" borderId="1" applyNumberFormat="0" applyAlignment="0" applyProtection="0"/>
    <xf numFmtId="0" fontId="15" fillId="8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17" fillId="0" borderId="0" applyNumberFormat="0" applyFill="0" applyBorder="0" applyAlignment="0" applyProtection="0"/>
    <xf numFmtId="2" fontId="0" fillId="2" borderId="0">
      <alignment/>
      <protection/>
    </xf>
    <xf numFmtId="0" fontId="8" fillId="14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6" borderId="1" applyNumberFormat="0" applyAlignment="0" applyProtection="0"/>
    <xf numFmtId="0" fontId="14" fillId="0" borderId="4" applyNumberFormat="0" applyFill="0" applyAlignment="0" applyProtection="0"/>
    <xf numFmtId="0" fontId="10" fillId="15" borderId="0" applyNumberFormat="0" applyBorder="0" applyAlignment="0" applyProtection="0"/>
    <xf numFmtId="0" fontId="0" fillId="15" borderId="1" applyNumberFormat="0" applyFont="0" applyAlignment="0" applyProtection="0"/>
    <xf numFmtId="0" fontId="12" fillId="3" borderId="5" applyNumberFormat="0" applyAlignment="0" applyProtection="0"/>
    <xf numFmtId="10" fontId="0" fillId="2" borderId="0">
      <alignment/>
      <protection/>
    </xf>
    <xf numFmtId="0" fontId="6" fillId="0" borderId="0" applyNumberFormat="0" applyFill="0" applyBorder="0" applyAlignment="0" applyProtection="0"/>
    <xf numFmtId="0" fontId="0" fillId="2" borderId="6">
      <alignment/>
      <protection/>
    </xf>
    <xf numFmtId="0" fontId="16" fillId="0" borderId="0" applyNumberFormat="0" applyFill="0" applyBorder="0" applyAlignment="0" applyProtection="0"/>
  </cellStyleXfs>
  <cellXfs count="13">
    <xf numFmtId="0" fontId="0" fillId="2" borderId="0" xfId="0" applyFill="1" applyAlignment="1">
      <alignment/>
    </xf>
    <xf numFmtId="166" fontId="4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9" fontId="4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66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Alignment="1">
      <alignment/>
    </xf>
    <xf numFmtId="166" fontId="4" fillId="0" borderId="0" xfId="0" applyNumberFormat="1" applyFont="1" applyFill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20" fillId="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CC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D29" sqref="D29"/>
    </sheetView>
  </sheetViews>
  <sheetFormatPr defaultColWidth="9.140625" defaultRowHeight="12.75"/>
  <sheetData>
    <row r="1" ht="15.75">
      <c r="A1" s="7" t="s">
        <v>15</v>
      </c>
    </row>
    <row r="2" spans="1:2" ht="15.75">
      <c r="A2" s="10" t="s">
        <v>17</v>
      </c>
      <c r="B2" s="11"/>
    </row>
    <row r="3" ht="15">
      <c r="A3" s="4"/>
    </row>
    <row r="5" ht="12.75">
      <c r="A5" t="s">
        <v>13</v>
      </c>
    </row>
    <row r="6" spans="1:6" ht="12.75">
      <c r="A6" t="s">
        <v>16</v>
      </c>
      <c r="F6" s="8"/>
    </row>
    <row r="7" ht="12.75">
      <c r="F7" s="8"/>
    </row>
    <row r="8" ht="12.75">
      <c r="A8" s="12" t="s">
        <v>18</v>
      </c>
    </row>
    <row r="9" spans="1:6" ht="15.75">
      <c r="A9" t="s">
        <v>10</v>
      </c>
      <c r="E9" s="1">
        <v>120</v>
      </c>
      <c r="F9" t="s">
        <v>8</v>
      </c>
    </row>
    <row r="10" spans="1:6" ht="15.75">
      <c r="A10" t="s">
        <v>7</v>
      </c>
      <c r="E10" s="1">
        <v>105</v>
      </c>
      <c r="F10" t="s">
        <v>8</v>
      </c>
    </row>
    <row r="11" spans="1:6" ht="15.75">
      <c r="A11" t="s">
        <v>14</v>
      </c>
      <c r="E11" s="1">
        <v>62.4</v>
      </c>
      <c r="F11" t="s">
        <v>8</v>
      </c>
    </row>
    <row r="12" spans="1:5" ht="15.75">
      <c r="A12" t="s">
        <v>11</v>
      </c>
      <c r="E12" s="5">
        <v>4</v>
      </c>
    </row>
    <row r="13" spans="1:6" ht="15.75">
      <c r="A13" t="s">
        <v>6</v>
      </c>
      <c r="E13" s="9">
        <v>40</v>
      </c>
      <c r="F13" t="s">
        <v>3</v>
      </c>
    </row>
    <row r="14" spans="1:5" ht="15.75">
      <c r="A14" t="s">
        <v>0</v>
      </c>
      <c r="E14" s="3">
        <v>1</v>
      </c>
    </row>
    <row r="15" ht="15.75">
      <c r="E15" s="1"/>
    </row>
    <row r="16" spans="1:5" ht="15.75">
      <c r="A16" s="12" t="s">
        <v>19</v>
      </c>
      <c r="E16" s="1"/>
    </row>
    <row r="17" spans="1:6" ht="15.75">
      <c r="A17" t="s">
        <v>4</v>
      </c>
      <c r="E17" s="1">
        <f>E9-E11</f>
        <v>57.6</v>
      </c>
      <c r="F17" t="s">
        <v>8</v>
      </c>
    </row>
    <row r="18" spans="1:6" ht="15.75">
      <c r="A18" t="s">
        <v>12</v>
      </c>
      <c r="E18" s="1">
        <f>ATAN(1/E12)*180/PI()</f>
        <v>14.036243467926477</v>
      </c>
      <c r="F18" t="s">
        <v>3</v>
      </c>
    </row>
    <row r="19" spans="1:5" ht="15.75">
      <c r="A19" t="s">
        <v>5</v>
      </c>
      <c r="E19" s="2">
        <f>1/E12</f>
        <v>0.25</v>
      </c>
    </row>
    <row r="21" ht="12.75">
      <c r="A21" s="12" t="s">
        <v>20</v>
      </c>
    </row>
    <row r="22" spans="1:5" ht="15.75">
      <c r="A22" t="s">
        <v>2</v>
      </c>
      <c r="E22" s="6">
        <f>(TAN(E13*PI()/180)/(1/E12))*((E10*(1-E14))+(E17*E14))/((E11*E14)+(E10*(1-E14))+(E17*E14))</f>
        <v>1.6110712918603773</v>
      </c>
    </row>
    <row r="23" ht="12.75">
      <c r="A23" t="s">
        <v>1</v>
      </c>
    </row>
    <row r="25" spans="1:5" ht="12.75">
      <c r="A25" t="s">
        <v>9</v>
      </c>
      <c r="E25">
        <v>1.2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</cp:lastModifiedBy>
  <dcterms:created xsi:type="dcterms:W3CDTF">2005-01-12T15:57:28Z</dcterms:created>
  <dcterms:modified xsi:type="dcterms:W3CDTF">2007-10-05T13:28:09Z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